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320" windowHeight="11640"/>
  </bookViews>
  <sheets>
    <sheet name="Tariffe 2012 (penale)" sheetId="1" r:id="rId1"/>
  </sheets>
  <calcPr calcId="125725"/>
  <customWorkbookViews>
    <customWorkbookView name="viama - Visualizzazione personale" guid="{2B0358A8-756C-437B-8BE2-24B07FF124CB}" mergeInterval="0" personalView="1" maximized="1" xWindow="1" yWindow="1" windowWidth="1276" windowHeight="543" activeSheetId="1"/>
  </customWorkbookViews>
</workbook>
</file>

<file path=xl/calcChain.xml><?xml version="1.0" encoding="utf-8"?>
<calcChain xmlns="http://schemas.openxmlformats.org/spreadsheetml/2006/main">
  <c r="F10" i="1"/>
  <c r="F18"/>
  <c r="F17"/>
  <c r="F16"/>
  <c r="F15"/>
  <c r="F14"/>
  <c r="F13"/>
  <c r="F12"/>
  <c r="F8"/>
  <c r="F7"/>
  <c r="F6"/>
  <c r="F5"/>
  <c r="F4"/>
  <c r="C8"/>
  <c r="E8" s="1"/>
  <c r="C7"/>
  <c r="E7" s="1"/>
  <c r="C6"/>
  <c r="E6" s="1"/>
  <c r="C5"/>
  <c r="E5" s="1"/>
  <c r="C4"/>
  <c r="E4" l="1"/>
  <c r="E10"/>
  <c r="E12" s="1"/>
  <c r="E17" l="1"/>
  <c r="E15"/>
  <c r="E13"/>
  <c r="E14"/>
  <c r="E18"/>
  <c r="E16"/>
</calcChain>
</file>

<file path=xl/comments1.xml><?xml version="1.0" encoding="utf-8"?>
<comments xmlns="http://schemas.openxmlformats.org/spreadsheetml/2006/main">
  <authors>
    <author>Amato</author>
  </authors>
  <commentList>
    <comment ref="D3" authorId="0">
      <text>
        <r>
          <rPr>
            <b/>
            <sz val="8"/>
            <color indexed="81"/>
            <rFont val="Tahoma"/>
            <family val="2"/>
          </rPr>
          <t>Per ogni fase dei procedimenti di valore indeterminato o indeterminabile, l'aumento puo arrivare al 150% e la diminuzione al 50%</t>
        </r>
      </text>
    </comment>
    <comment ref="D4" authorId="0">
      <text>
        <r>
          <rPr>
            <b/>
            <sz val="8"/>
            <color indexed="81"/>
            <rFont val="Tahoma"/>
            <family val="2"/>
          </rPr>
          <t>Inserire un valore tra 300 e -50</t>
        </r>
        <r>
          <rPr>
            <sz val="8"/>
            <color indexed="81"/>
            <rFont val="Tahoma"/>
            <family val="2"/>
          </rPr>
          <t xml:space="preserve">
</t>
        </r>
      </text>
    </comment>
    <comment ref="D5" authorId="0">
      <text>
        <r>
          <rPr>
            <b/>
            <sz val="8"/>
            <color indexed="81"/>
            <rFont val="Tahoma"/>
            <family val="2"/>
          </rPr>
          <t>Inserire un valore tra 50 e -50</t>
        </r>
        <r>
          <rPr>
            <sz val="8"/>
            <color indexed="81"/>
            <rFont val="Tahoma"/>
            <family val="2"/>
          </rPr>
          <t xml:space="preserve">
</t>
        </r>
      </text>
    </comment>
    <comment ref="D6" authorId="0">
      <text>
        <r>
          <rPr>
            <b/>
            <sz val="8"/>
            <color indexed="81"/>
            <rFont val="Tahoma"/>
            <family val="2"/>
          </rPr>
          <t>Inserire un valore tra 100 e -70.</t>
        </r>
      </text>
    </comment>
    <comment ref="D7" authorId="0">
      <text>
        <r>
          <rPr>
            <b/>
            <sz val="8"/>
            <color indexed="81"/>
            <rFont val="Tahoma"/>
            <family val="2"/>
          </rPr>
          <t>Inserire un valore tra 50 e -70</t>
        </r>
        <r>
          <rPr>
            <sz val="8"/>
            <color indexed="81"/>
            <rFont val="Tahoma"/>
            <family val="2"/>
          </rPr>
          <t xml:space="preserve">
</t>
        </r>
      </text>
    </comment>
    <comment ref="D8" authorId="0">
      <text>
        <r>
          <rPr>
            <b/>
            <sz val="8"/>
            <color indexed="81"/>
            <rFont val="Tahoma"/>
            <family val="2"/>
          </rPr>
          <t>Inserire un valore tra 50 e -50</t>
        </r>
        <r>
          <rPr>
            <sz val="8"/>
            <color indexed="81"/>
            <rFont val="Tahoma"/>
            <family val="2"/>
          </rPr>
          <t xml:space="preserve">
</t>
        </r>
      </text>
    </comment>
    <comment ref="A12" authorId="0">
      <text>
        <r>
          <rPr>
            <b/>
            <sz val="8"/>
            <color indexed="81"/>
            <rFont val="Tahoma"/>
            <family val="2"/>
          </rPr>
          <t>Valore medio di liquidazione corrispondente a quello dello scaglione previsto per il tribunale, diminuito del 20%</t>
        </r>
      </text>
    </comment>
    <comment ref="A13" authorId="0">
      <text>
        <r>
          <rPr>
            <b/>
            <sz val="8"/>
            <color indexed="81"/>
            <rFont val="Tahoma"/>
            <family val="2"/>
          </rPr>
          <t>Valore medio di liquidazione corrispondente a quello dello scaglione previsto per il tribunale, aumentato del 20%</t>
        </r>
      </text>
    </comment>
    <comment ref="A14" authorId="0">
      <text>
        <r>
          <rPr>
            <b/>
            <sz val="8"/>
            <color indexed="81"/>
            <rFont val="Tahoma"/>
            <family val="2"/>
          </rPr>
          <t>Valore medio di liquidazione corrispondente a quello dello scaglione previsto per il tribunale, aumentato del 30%</t>
        </r>
      </text>
    </comment>
    <comment ref="A15" authorId="0">
      <text>
        <r>
          <rPr>
            <b/>
            <sz val="8"/>
            <color indexed="81"/>
            <rFont val="Tahoma"/>
            <family val="2"/>
          </rPr>
          <t>Valore medio di liquidazione corrispondente a quello dello scaglione previsto per il tribunale, aumentato del 150%</t>
        </r>
      </text>
    </comment>
    <comment ref="A16" authorId="0">
      <text>
        <r>
          <rPr>
            <b/>
            <sz val="8"/>
            <color indexed="81"/>
            <rFont val="Tahoma"/>
            <family val="2"/>
          </rPr>
          <t>Valore medio di liquidazione corrispondente a quello dello scaglione previsto per il tribunale, aumentato del 60%</t>
        </r>
      </text>
    </comment>
    <comment ref="A17" authorId="0">
      <text>
        <r>
          <rPr>
            <b/>
            <sz val="8"/>
            <color indexed="81"/>
            <rFont val="Tahoma"/>
            <family val="2"/>
          </rPr>
          <t>Valore medio di liquidazione corrispondente a quello dello scaglione previsto per il tribunale, aumentato del 160%</t>
        </r>
      </text>
    </comment>
    <comment ref="A18" authorId="0">
      <text>
        <r>
          <rPr>
            <b/>
            <sz val="8"/>
            <color indexed="81"/>
            <rFont val="Tahoma"/>
            <family val="2"/>
          </rPr>
          <t>Valore medio di liquidazione corrispondente a quello dello scaglione previsto per il tribunale, aumentato del 220%</t>
        </r>
      </text>
    </comment>
  </commentList>
</comments>
</file>

<file path=xl/sharedStrings.xml><?xml version="1.0" encoding="utf-8"?>
<sst xmlns="http://schemas.openxmlformats.org/spreadsheetml/2006/main" count="40" uniqueCount="22">
  <si>
    <t>Fase di studio</t>
  </si>
  <si>
    <t>Fase introduttiva</t>
  </si>
  <si>
    <t>Fase istruttoria</t>
  </si>
  <si>
    <t>Fase decisoria</t>
  </si>
  <si>
    <t>no</t>
  </si>
  <si>
    <t>Totale</t>
  </si>
  <si>
    <t>Aumento o diminuzione</t>
  </si>
  <si>
    <t>Tribunale monocratico e magistrato di sorveglianza</t>
  </si>
  <si>
    <t>Fase esecutiva (inserire ore o frazioni di ora)</t>
  </si>
  <si>
    <t>Giudice di pace</t>
  </si>
  <si>
    <t>GIP-GUP</t>
  </si>
  <si>
    <t>Tribunale collegiale</t>
  </si>
  <si>
    <t>Corte d'assise</t>
  </si>
  <si>
    <t>Corte d'appello e tribunale di sorveglianza</t>
  </si>
  <si>
    <t>Corte d'assise d'appello</t>
  </si>
  <si>
    <t>Magistrature superiori</t>
  </si>
  <si>
    <t>Qualora l'avvocato difenda più persone con la stessa posizione processuale il compenso unico può essere aumentato fino al doppio. Lo stesso parametro di liquidazione si applica, in caso di costituzione di parte civile, quando l'avvocato difende una parte contro più parti.</t>
  </si>
  <si>
    <t>Per l'assistenza d'ufficio a minori il compenso può essere diminuito fino alla metà.</t>
  </si>
  <si>
    <t>Sono considerate negativamente nella liquidazione le condotte dilatorie tali da ostacolare la definizione del procedimento in tempi ragionevoli.</t>
  </si>
  <si>
    <t>Patrocinio Stato</t>
  </si>
  <si>
    <t>In caso di patrocinio a spese dello Stato, si tiene specifico conto della concreta incidenza degli atti rispetto alla posizione processuale della persona difesa.</t>
  </si>
  <si>
    <t>Tariffe 2012 (penale)</t>
  </si>
</sst>
</file>

<file path=xl/styles.xml><?xml version="1.0" encoding="utf-8"?>
<styleSheet xmlns="http://schemas.openxmlformats.org/spreadsheetml/2006/main">
  <fonts count="11">
    <font>
      <sz val="10"/>
      <name val="Arial"/>
    </font>
    <font>
      <sz val="8"/>
      <name val="Arial"/>
      <family val="2"/>
    </font>
    <font>
      <sz val="8"/>
      <color indexed="81"/>
      <name val="Tahoma"/>
      <family val="2"/>
    </font>
    <font>
      <b/>
      <sz val="8"/>
      <color indexed="81"/>
      <name val="Tahoma"/>
      <family val="2"/>
    </font>
    <font>
      <sz val="10"/>
      <name val="Times New Roman"/>
      <family val="1"/>
    </font>
    <font>
      <sz val="10"/>
      <color rgb="FF000000"/>
      <name val="Times New Roman"/>
      <family val="1"/>
    </font>
    <font>
      <u/>
      <sz val="10"/>
      <name val="Times New Roman"/>
      <family val="1"/>
    </font>
    <font>
      <i/>
      <sz val="9"/>
      <color rgb="FF000000"/>
      <name val="Times New Roman"/>
      <family val="1"/>
    </font>
    <font>
      <i/>
      <sz val="9"/>
      <name val="Times New Roman"/>
      <family val="1"/>
    </font>
    <font>
      <b/>
      <i/>
      <u/>
      <sz val="16"/>
      <name val="Times New Roman"/>
      <family val="1"/>
    </font>
    <font>
      <b/>
      <sz val="10"/>
      <name val="Times New Roman"/>
      <family val="1"/>
    </font>
  </fonts>
  <fills count="8">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3" tint="0.39997558519241921"/>
        <bgColor indexed="64"/>
      </patternFill>
    </fill>
  </fills>
  <borders count="1">
    <border>
      <left/>
      <right/>
      <top/>
      <bottom/>
      <diagonal/>
    </border>
  </borders>
  <cellStyleXfs count="1">
    <xf numFmtId="0" fontId="0" fillId="0" borderId="0"/>
  </cellStyleXfs>
  <cellXfs count="25">
    <xf numFmtId="0" fontId="0" fillId="0" borderId="0" xfId="0"/>
    <xf numFmtId="0" fontId="4" fillId="0" borderId="0" xfId="0" applyFont="1" applyProtection="1">
      <protection hidden="1"/>
    </xf>
    <xf numFmtId="0" fontId="4" fillId="2" borderId="0" xfId="0" applyFont="1" applyFill="1" applyProtection="1">
      <protection locked="0"/>
    </xf>
    <xf numFmtId="0" fontId="6" fillId="0" borderId="0" xfId="0" applyFont="1" applyProtection="1">
      <protection hidden="1"/>
    </xf>
    <xf numFmtId="0" fontId="8" fillId="0" borderId="0" xfId="0" applyFont="1" applyAlignment="1" applyProtection="1">
      <alignment horizontal="justify"/>
      <protection hidden="1"/>
    </xf>
    <xf numFmtId="9" fontId="4" fillId="0" borderId="0" xfId="0" applyNumberFormat="1" applyFont="1" applyProtection="1">
      <protection hidden="1"/>
    </xf>
    <xf numFmtId="0" fontId="6" fillId="3" borderId="0" xfId="0" applyFont="1" applyFill="1" applyProtection="1">
      <protection hidden="1"/>
    </xf>
    <xf numFmtId="0" fontId="4" fillId="3" borderId="0" xfId="0" applyFont="1" applyFill="1" applyProtection="1">
      <protection hidden="1"/>
    </xf>
    <xf numFmtId="4" fontId="4" fillId="3" borderId="0" xfId="0" applyNumberFormat="1" applyFont="1" applyFill="1" applyProtection="1">
      <protection hidden="1"/>
    </xf>
    <xf numFmtId="4" fontId="6" fillId="3" borderId="0" xfId="0" applyNumberFormat="1" applyFont="1" applyFill="1" applyProtection="1">
      <protection hidden="1"/>
    </xf>
    <xf numFmtId="0" fontId="7" fillId="4" borderId="0" xfId="0" applyFont="1" applyFill="1" applyAlignment="1" applyProtection="1">
      <alignment horizontal="justify" vertical="top"/>
      <protection hidden="1"/>
    </xf>
    <xf numFmtId="0" fontId="7" fillId="4" borderId="0" xfId="0" applyFont="1" applyFill="1" applyAlignment="1" applyProtection="1">
      <alignment horizontal="justify" vertical="top" wrapText="1"/>
      <protection hidden="1"/>
    </xf>
    <xf numFmtId="0" fontId="8" fillId="4" borderId="0" xfId="0" applyFont="1" applyFill="1" applyAlignment="1" applyProtection="1">
      <alignment horizontal="justify" vertical="top" wrapText="1"/>
      <protection hidden="1"/>
    </xf>
    <xf numFmtId="0" fontId="8" fillId="4" borderId="0" xfId="0" applyFont="1" applyFill="1" applyAlignment="1" applyProtection="1">
      <alignment horizontal="justify" vertical="top"/>
      <protection hidden="1"/>
    </xf>
    <xf numFmtId="0" fontId="8" fillId="3" borderId="0" xfId="0" applyFont="1" applyFill="1" applyAlignment="1" applyProtection="1">
      <alignment horizontal="justify"/>
      <protection hidden="1"/>
    </xf>
    <xf numFmtId="4" fontId="10" fillId="3" borderId="0" xfId="0" applyNumberFormat="1" applyFont="1" applyFill="1" applyProtection="1">
      <protection hidden="1"/>
    </xf>
    <xf numFmtId="0" fontId="10" fillId="3" borderId="0" xfId="0" applyFont="1" applyFill="1" applyProtection="1">
      <protection hidden="1"/>
    </xf>
    <xf numFmtId="4" fontId="10" fillId="5" borderId="0" xfId="0" applyNumberFormat="1" applyFont="1" applyFill="1" applyProtection="1">
      <protection hidden="1"/>
    </xf>
    <xf numFmtId="0" fontId="10" fillId="6" borderId="0" xfId="0" applyFont="1" applyFill="1" applyProtection="1">
      <protection hidden="1"/>
    </xf>
    <xf numFmtId="4" fontId="10" fillId="6" borderId="0" xfId="0" applyNumberFormat="1" applyFont="1" applyFill="1" applyProtection="1">
      <protection hidden="1"/>
    </xf>
    <xf numFmtId="0" fontId="9" fillId="7" borderId="0" xfId="0" applyFont="1" applyFill="1" applyProtection="1">
      <protection hidden="1"/>
    </xf>
    <xf numFmtId="0" fontId="4" fillId="7" borderId="0" xfId="0" applyFont="1" applyFill="1" applyProtection="1">
      <protection hidden="1"/>
    </xf>
    <xf numFmtId="4" fontId="4" fillId="7" borderId="0" xfId="0" applyNumberFormat="1" applyFont="1" applyFill="1" applyProtection="1">
      <protection hidden="1"/>
    </xf>
    <xf numFmtId="0" fontId="5" fillId="3" borderId="0" xfId="0" applyFont="1" applyFill="1" applyAlignment="1" applyProtection="1">
      <alignment horizontal="justify"/>
      <protection hidden="1"/>
    </xf>
    <xf numFmtId="0" fontId="5" fillId="3" borderId="0" xfId="0" applyFont="1" applyFill="1" applyAlignment="1" applyProtection="1">
      <alignment wrapText="1"/>
      <protection hidden="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autoPageBreaks="0"/>
  </sheetPr>
  <dimension ref="A1:H30"/>
  <sheetViews>
    <sheetView showGridLines="0" showRowColHeaders="0" tabSelected="1" zoomScale="124" zoomScaleNormal="124" workbookViewId="0"/>
  </sheetViews>
  <sheetFormatPr defaultRowHeight="12.75"/>
  <cols>
    <col min="1" max="1" width="50.85546875" style="1" customWidth="1"/>
    <col min="2" max="2" width="17.85546875" style="1" customWidth="1"/>
    <col min="3" max="3" width="26.85546875" style="1" customWidth="1"/>
    <col min="4" max="4" width="23.28515625" style="1" customWidth="1"/>
    <col min="5" max="5" width="12.7109375" style="1" customWidth="1"/>
    <col min="6" max="6" width="13.140625" style="1" bestFit="1" customWidth="1"/>
    <col min="7" max="16384" width="9.140625" style="1"/>
  </cols>
  <sheetData>
    <row r="1" spans="1:7" ht="20.25">
      <c r="A1" s="20" t="s">
        <v>21</v>
      </c>
      <c r="B1" s="21"/>
      <c r="C1" s="21"/>
      <c r="D1" s="21"/>
      <c r="E1" s="21"/>
      <c r="F1" s="21"/>
      <c r="G1" s="7"/>
    </row>
    <row r="2" spans="1:7">
      <c r="A2" s="7"/>
      <c r="B2" s="7"/>
      <c r="C2" s="7"/>
      <c r="D2" s="7"/>
      <c r="E2" s="7"/>
      <c r="F2" s="7"/>
      <c r="G2" s="7"/>
    </row>
    <row r="3" spans="1:7" s="3" customFormat="1">
      <c r="A3" s="6" t="s">
        <v>7</v>
      </c>
      <c r="B3" s="9"/>
      <c r="C3" s="6"/>
      <c r="D3" s="6" t="s">
        <v>6</v>
      </c>
      <c r="E3" s="6" t="s">
        <v>5</v>
      </c>
      <c r="F3" s="6" t="s">
        <v>19</v>
      </c>
      <c r="G3" s="6"/>
    </row>
    <row r="4" spans="1:7">
      <c r="A4" s="7" t="s">
        <v>0</v>
      </c>
      <c r="B4" s="2" t="s">
        <v>4</v>
      </c>
      <c r="C4" s="8">
        <f>IF(B4="no",0,300)</f>
        <v>0</v>
      </c>
      <c r="D4" s="2">
        <v>0</v>
      </c>
      <c r="E4" s="15">
        <f t="shared" ref="E4:E8" si="0">C4+(C4/100*D4)</f>
        <v>0</v>
      </c>
      <c r="F4" s="16">
        <f>E4/2</f>
        <v>0</v>
      </c>
      <c r="G4" s="7"/>
    </row>
    <row r="5" spans="1:7">
      <c r="A5" s="7" t="s">
        <v>1</v>
      </c>
      <c r="B5" s="2" t="s">
        <v>4</v>
      </c>
      <c r="C5" s="8">
        <f>IF(B5="no",0,600)</f>
        <v>0</v>
      </c>
      <c r="D5" s="2">
        <v>0</v>
      </c>
      <c r="E5" s="15">
        <f t="shared" si="0"/>
        <v>0</v>
      </c>
      <c r="F5" s="16">
        <f>E5/2</f>
        <v>0</v>
      </c>
      <c r="G5" s="7"/>
    </row>
    <row r="6" spans="1:7">
      <c r="A6" s="7" t="s">
        <v>2</v>
      </c>
      <c r="B6" s="2" t="s">
        <v>4</v>
      </c>
      <c r="C6" s="8">
        <f>IF(B6="no",0,900)</f>
        <v>0</v>
      </c>
      <c r="D6" s="2">
        <v>0</v>
      </c>
      <c r="E6" s="15">
        <f t="shared" si="0"/>
        <v>0</v>
      </c>
      <c r="F6" s="16">
        <f>E6/2</f>
        <v>0</v>
      </c>
      <c r="G6" s="7"/>
    </row>
    <row r="7" spans="1:7">
      <c r="A7" s="7" t="s">
        <v>3</v>
      </c>
      <c r="B7" s="2" t="s">
        <v>4</v>
      </c>
      <c r="C7" s="8">
        <f>IF(B7="no",0,900)</f>
        <v>0</v>
      </c>
      <c r="D7" s="2">
        <v>0</v>
      </c>
      <c r="E7" s="15">
        <f t="shared" si="0"/>
        <v>0</v>
      </c>
      <c r="F7" s="16">
        <f>E7/2</f>
        <v>0</v>
      </c>
      <c r="G7" s="7"/>
    </row>
    <row r="8" spans="1:7">
      <c r="A8" s="7" t="s">
        <v>8</v>
      </c>
      <c r="B8" s="2">
        <v>0</v>
      </c>
      <c r="C8" s="8">
        <f>20*B8</f>
        <v>0</v>
      </c>
      <c r="D8" s="2">
        <v>0</v>
      </c>
      <c r="E8" s="15">
        <f t="shared" si="0"/>
        <v>0</v>
      </c>
      <c r="F8" s="16">
        <f>E8/2</f>
        <v>0</v>
      </c>
      <c r="G8" s="7"/>
    </row>
    <row r="9" spans="1:7">
      <c r="A9" s="7"/>
      <c r="B9" s="7"/>
      <c r="C9" s="8"/>
      <c r="D9" s="7"/>
      <c r="E9" s="8"/>
      <c r="F9" s="7"/>
      <c r="G9" s="7"/>
    </row>
    <row r="10" spans="1:7">
      <c r="A10" s="21"/>
      <c r="B10" s="21"/>
      <c r="C10" s="22"/>
      <c r="D10" s="21" t="s">
        <v>5</v>
      </c>
      <c r="E10" s="17">
        <f>SUM(E4:E8)</f>
        <v>0</v>
      </c>
      <c r="F10" s="19">
        <f>SUM(F4:F8)</f>
        <v>0</v>
      </c>
      <c r="G10" s="7"/>
    </row>
    <row r="11" spans="1:7">
      <c r="A11" s="7"/>
      <c r="B11" s="7"/>
      <c r="C11" s="7"/>
      <c r="D11" s="21"/>
      <c r="E11" s="8"/>
      <c r="F11" s="7"/>
      <c r="G11" s="7"/>
    </row>
    <row r="12" spans="1:7">
      <c r="A12" s="6" t="s">
        <v>9</v>
      </c>
      <c r="B12" s="2" t="s">
        <v>4</v>
      </c>
      <c r="C12" s="7"/>
      <c r="D12" s="21" t="s">
        <v>5</v>
      </c>
      <c r="E12" s="17">
        <f>IF(B12="no",0,E10-(E10/100*20))</f>
        <v>0</v>
      </c>
      <c r="F12" s="18">
        <f t="shared" ref="F12:F18" si="1">E12/2</f>
        <v>0</v>
      </c>
      <c r="G12" s="7"/>
    </row>
    <row r="13" spans="1:7">
      <c r="A13" s="6" t="s">
        <v>10</v>
      </c>
      <c r="B13" s="2" t="s">
        <v>4</v>
      </c>
      <c r="C13" s="7"/>
      <c r="D13" s="21" t="s">
        <v>5</v>
      </c>
      <c r="E13" s="17">
        <f>IF(B13="no",0,E10+(E10/100*20))</f>
        <v>0</v>
      </c>
      <c r="F13" s="18">
        <f t="shared" si="1"/>
        <v>0</v>
      </c>
      <c r="G13" s="7"/>
    </row>
    <row r="14" spans="1:7">
      <c r="A14" s="6" t="s">
        <v>11</v>
      </c>
      <c r="B14" s="2" t="s">
        <v>4</v>
      </c>
      <c r="C14" s="7"/>
      <c r="D14" s="21" t="s">
        <v>5</v>
      </c>
      <c r="E14" s="17">
        <f>IF(B14="no",0,E10+(E10/100*30))</f>
        <v>0</v>
      </c>
      <c r="F14" s="18">
        <f t="shared" si="1"/>
        <v>0</v>
      </c>
      <c r="G14" s="7"/>
    </row>
    <row r="15" spans="1:7">
      <c r="A15" s="6" t="s">
        <v>12</v>
      </c>
      <c r="B15" s="2" t="s">
        <v>4</v>
      </c>
      <c r="C15" s="7"/>
      <c r="D15" s="21" t="s">
        <v>5</v>
      </c>
      <c r="E15" s="17">
        <f>IF(B15="no",0,E10+(E10/100*150))</f>
        <v>0</v>
      </c>
      <c r="F15" s="18">
        <f t="shared" si="1"/>
        <v>0</v>
      </c>
      <c r="G15" s="7"/>
    </row>
    <row r="16" spans="1:7">
      <c r="A16" s="6" t="s">
        <v>13</v>
      </c>
      <c r="B16" s="2" t="s">
        <v>4</v>
      </c>
      <c r="C16" s="7"/>
      <c r="D16" s="21" t="s">
        <v>5</v>
      </c>
      <c r="E16" s="17">
        <f>IF(B16="no",0,E10+(E10/100*60))</f>
        <v>0</v>
      </c>
      <c r="F16" s="18">
        <f t="shared" si="1"/>
        <v>0</v>
      </c>
      <c r="G16" s="7"/>
    </row>
    <row r="17" spans="1:8">
      <c r="A17" s="6" t="s">
        <v>14</v>
      </c>
      <c r="B17" s="2" t="s">
        <v>4</v>
      </c>
      <c r="C17" s="7"/>
      <c r="D17" s="21" t="s">
        <v>5</v>
      </c>
      <c r="E17" s="17">
        <f>IF(B17="no",0,E10+(E10/100*160))</f>
        <v>0</v>
      </c>
      <c r="F17" s="18">
        <f t="shared" si="1"/>
        <v>0</v>
      </c>
      <c r="G17" s="7"/>
    </row>
    <row r="18" spans="1:8">
      <c r="A18" s="6" t="s">
        <v>15</v>
      </c>
      <c r="B18" s="2" t="s">
        <v>4</v>
      </c>
      <c r="C18" s="7"/>
      <c r="D18" s="21" t="s">
        <v>5</v>
      </c>
      <c r="E18" s="17">
        <f>IF(B18="no",0,E10+(E10/100*220))</f>
        <v>0</v>
      </c>
      <c r="F18" s="18">
        <f t="shared" si="1"/>
        <v>0</v>
      </c>
      <c r="G18" s="7"/>
    </row>
    <row r="19" spans="1:8">
      <c r="A19" s="7"/>
      <c r="B19" s="7"/>
      <c r="C19" s="7"/>
      <c r="D19" s="7"/>
      <c r="E19" s="7"/>
      <c r="F19" s="7"/>
      <c r="G19" s="7"/>
    </row>
    <row r="20" spans="1:8">
      <c r="A20" s="7"/>
      <c r="B20" s="7"/>
      <c r="C20" s="7"/>
      <c r="D20" s="7"/>
      <c r="E20" s="7"/>
      <c r="F20" s="7"/>
      <c r="G20" s="7"/>
    </row>
    <row r="21" spans="1:8" s="4" customFormat="1" ht="72">
      <c r="A21" s="10" t="s">
        <v>16</v>
      </c>
      <c r="B21" s="10" t="s">
        <v>17</v>
      </c>
      <c r="C21" s="11" t="s">
        <v>18</v>
      </c>
      <c r="D21" s="12" t="s">
        <v>20</v>
      </c>
      <c r="E21" s="13"/>
      <c r="F21" s="13"/>
      <c r="G21" s="14"/>
    </row>
    <row r="22" spans="1:8">
      <c r="A22" s="23"/>
      <c r="B22" s="7"/>
      <c r="C22" s="7"/>
      <c r="D22" s="7"/>
      <c r="E22" s="7"/>
      <c r="F22" s="7"/>
      <c r="G22" s="7"/>
    </row>
    <row r="23" spans="1:8">
      <c r="A23" s="24"/>
      <c r="B23" s="7"/>
      <c r="C23" s="7"/>
      <c r="D23" s="7"/>
      <c r="E23" s="7"/>
      <c r="F23" s="7"/>
      <c r="G23" s="7"/>
    </row>
    <row r="30" spans="1:8">
      <c r="H30" s="5"/>
    </row>
  </sheetData>
  <sheetProtection password="CC21" sheet="1" objects="1" scenarios="1"/>
  <customSheetViews>
    <customSheetView guid="{2B0358A8-756C-437B-8BE2-24B07FF124CB}" scale="120" showGridLines="0">
      <pageMargins left="0.25" right="0.25" top="0.75" bottom="0.75" header="0.3" footer="0.3"/>
      <pageSetup paperSize="9" orientation="landscape" r:id="rId1"/>
      <headerFooter alignWithMargins="0"/>
    </customSheetView>
  </customSheetViews>
  <phoneticPr fontId="1" type="noConversion"/>
  <pageMargins left="0.25" right="0.25" top="0.75" bottom="0.75" header="0.3" footer="0.3"/>
  <pageSetup paperSize="9"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Tariffe 2012 (penale)</vt:lpstr>
    </vt:vector>
  </TitlesOfParts>
  <Company>Civile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Amato</dc:creator>
  <cp:lastModifiedBy>viama</cp:lastModifiedBy>
  <dcterms:created xsi:type="dcterms:W3CDTF">2012-08-23T11:01:11Z</dcterms:created>
  <dcterms:modified xsi:type="dcterms:W3CDTF">2012-09-02T12:37:47Z</dcterms:modified>
</cp:coreProperties>
</file>